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end\Desktop\"/>
    </mc:Choice>
  </mc:AlternateContent>
  <xr:revisionPtr revIDLastSave="0" documentId="8_{1C6B403D-4215-4431-9BA4-ACB1EC89D8FA}" xr6:coauthVersionLast="47" xr6:coauthVersionMax="47" xr10:uidLastSave="{00000000-0000-0000-0000-000000000000}"/>
  <bookViews>
    <workbookView xWindow="-120" yWindow="-120" windowWidth="20730" windowHeight="11040" xr2:uid="{E181CEA2-EF30-4932-A2AD-859B7BA1AA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20" i="1"/>
  <c r="H22" i="1" s="1"/>
  <c r="H10" i="1"/>
  <c r="H100" i="1"/>
  <c r="H93" i="1" l="1"/>
  <c r="H89" i="1"/>
  <c r="H84" i="1"/>
  <c r="H75" i="1"/>
  <c r="H67" i="1"/>
  <c r="H62" i="1"/>
  <c r="H55" i="1"/>
  <c r="H44" i="1"/>
  <c r="H29" i="1"/>
  <c r="H102" i="1" l="1"/>
</calcChain>
</file>

<file path=xl/sharedStrings.xml><?xml version="1.0" encoding="utf-8"?>
<sst xmlns="http://schemas.openxmlformats.org/spreadsheetml/2006/main" count="81" uniqueCount="81">
  <si>
    <t>SAN SIMON FIRE DISTRICT</t>
  </si>
  <si>
    <t>REVENUES:</t>
  </si>
  <si>
    <t>Fire District Assistance Tax</t>
  </si>
  <si>
    <t>Grants</t>
  </si>
  <si>
    <t>Donations</t>
  </si>
  <si>
    <t>Interest Income - M&amp;O and Reserve Accts</t>
  </si>
  <si>
    <t>EMS Disposable Supplies</t>
  </si>
  <si>
    <t>Fire and Rescue Disp. Supplies</t>
  </si>
  <si>
    <t>Foam</t>
  </si>
  <si>
    <t>Uniforms</t>
  </si>
  <si>
    <t>Vehicle Expense:</t>
  </si>
  <si>
    <t>EXPENSES:</t>
  </si>
  <si>
    <t>Fuel</t>
  </si>
  <si>
    <t xml:space="preserve">Parts </t>
  </si>
  <si>
    <t>Tires</t>
  </si>
  <si>
    <t>Supplies:</t>
  </si>
  <si>
    <t>Contracted Services:</t>
  </si>
  <si>
    <t>PPE Turnout Gear and Equip.</t>
  </si>
  <si>
    <t>Training:</t>
  </si>
  <si>
    <t>Supplies/Books/Manuals/Etc.</t>
  </si>
  <si>
    <t>Out of District Billing Income</t>
  </si>
  <si>
    <t>Wildland Fire Income</t>
  </si>
  <si>
    <t>Payroll Taxes</t>
  </si>
  <si>
    <t>Salary</t>
  </si>
  <si>
    <t>Repairs/Parts/ Labor/Etc.</t>
  </si>
  <si>
    <t>Classes: Tution/Travel/Etc.</t>
  </si>
  <si>
    <t>Payroll:</t>
  </si>
  <si>
    <t>Sale of Surplus Equipment</t>
  </si>
  <si>
    <t>Misc Income</t>
  </si>
  <si>
    <t>Real and Personal Property Tax</t>
  </si>
  <si>
    <t>Communications</t>
  </si>
  <si>
    <t>Small Tools and Minor Equipment</t>
  </si>
  <si>
    <t>TAX LEVY REVENUE</t>
  </si>
  <si>
    <t>TOTAL TAX LEVY REVENUE</t>
  </si>
  <si>
    <t>NON TAX LEVY REVENUE</t>
  </si>
  <si>
    <t>TOTAL NON TAX LEVY REVENUE</t>
  </si>
  <si>
    <t>Major Equipment and Tools</t>
  </si>
  <si>
    <r>
      <t>Review/Audit -</t>
    </r>
    <r>
      <rPr>
        <i/>
        <sz val="11"/>
        <color theme="1"/>
        <rFont val="Aptos Narrow"/>
        <family val="2"/>
        <scheme val="minor"/>
      </rPr>
      <t>Walker &amp; Armstrong</t>
    </r>
  </si>
  <si>
    <r>
      <t>Legal Services -</t>
    </r>
    <r>
      <rPr>
        <i/>
        <sz val="11"/>
        <color theme="1"/>
        <rFont val="Aptos Narrow"/>
        <family val="2"/>
        <scheme val="minor"/>
      </rPr>
      <t xml:space="preserve"> Jeff Matura</t>
    </r>
  </si>
  <si>
    <r>
      <t xml:space="preserve">Website - </t>
    </r>
    <r>
      <rPr>
        <i/>
        <sz val="11"/>
        <color theme="1"/>
        <rFont val="Aptos Narrow"/>
        <family val="2"/>
        <scheme val="minor"/>
      </rPr>
      <t>Streamline</t>
    </r>
  </si>
  <si>
    <r>
      <t>Medical Direction -</t>
    </r>
    <r>
      <rPr>
        <i/>
        <sz val="11"/>
        <color theme="1"/>
        <rFont val="Aptos Narrow"/>
        <family val="2"/>
        <scheme val="minor"/>
      </rPr>
      <t xml:space="preserve"> International Med Dir.</t>
    </r>
  </si>
  <si>
    <t>Online Training - Action Training</t>
  </si>
  <si>
    <t>Salary Total</t>
  </si>
  <si>
    <t>Contingencies &amp; Emergencies</t>
  </si>
  <si>
    <t>Utilities</t>
  </si>
  <si>
    <t>Water</t>
  </si>
  <si>
    <t>Waste Disposal</t>
  </si>
  <si>
    <t>Electricity</t>
  </si>
  <si>
    <t>Cell Phones</t>
  </si>
  <si>
    <t>Landline &amp; Internet</t>
  </si>
  <si>
    <t>Natural Gas</t>
  </si>
  <si>
    <t>Administration:</t>
  </si>
  <si>
    <t>Office Supplies/Paper, Ink,etc</t>
  </si>
  <si>
    <t>Postage</t>
  </si>
  <si>
    <t>Facilities Maintance/Expences</t>
  </si>
  <si>
    <t>Dues/Memberships</t>
  </si>
  <si>
    <t>Fire Board Expences</t>
  </si>
  <si>
    <t>County Fees/Election Expence, Warrants</t>
  </si>
  <si>
    <t>Insurance:</t>
  </si>
  <si>
    <t>Banking and Misc. Fees &amp; Expences</t>
  </si>
  <si>
    <t>Workers Comp</t>
  </si>
  <si>
    <t xml:space="preserve">Vehicle &amp; Facilities </t>
  </si>
  <si>
    <t>Accident &amp; Illness Policy</t>
  </si>
  <si>
    <t>Payments &amp; Leases:</t>
  </si>
  <si>
    <t>Truck - Tender</t>
  </si>
  <si>
    <t xml:space="preserve">Wildland Trucks </t>
  </si>
  <si>
    <t>TOTAL PROJECTED EXPENCSE</t>
  </si>
  <si>
    <t>PROJECTED TAX AND NON TAX LEVY REVENUE</t>
  </si>
  <si>
    <r>
      <t xml:space="preserve">Bookeeping - </t>
    </r>
    <r>
      <rPr>
        <i/>
        <sz val="11"/>
        <color theme="1"/>
        <rFont val="Aptos Narrow"/>
        <family val="2"/>
        <scheme val="minor"/>
      </rPr>
      <t>Municipal Account. &amp; Coun.</t>
    </r>
  </si>
  <si>
    <t>Wage Total</t>
  </si>
  <si>
    <t>Type 3 Unit</t>
  </si>
  <si>
    <t>Type 6 Unit</t>
  </si>
  <si>
    <t>Wildland Fire Program Payroll:</t>
  </si>
  <si>
    <t>Overhead (Taxes)</t>
  </si>
  <si>
    <t>Additional Wildland Fire Expenses:</t>
  </si>
  <si>
    <t>Vehicle Rentals</t>
  </si>
  <si>
    <t xml:space="preserve">Meals </t>
  </si>
  <si>
    <t>Lodging</t>
  </si>
  <si>
    <t xml:space="preserve">Airline </t>
  </si>
  <si>
    <t>ADOPTED JUNE 25,2024</t>
  </si>
  <si>
    <t>ADOPTED FY 2024/2025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</si>
</sst>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164" fontId="5" fillId="0" borderId="0" xfId="0" applyNumberFormat="1" applyFont="1"/>
    <xf numFmtId="164" fontId="0" fillId="0" borderId="2" xfId="0" applyNumberFormat="1" applyBorder="1"/>
    <xf numFmtId="164" fontId="0" fillId="0" borderId="3" xfId="0" applyNumberFormat="1" applyBorder="1"/>
    <xf numFmtId="0" fontId="7" fillId="0" borderId="0" xfId="0" applyFont="1"/>
    <xf numFmtId="0" fontId="0" fillId="0" borderId="0" xfId="0"/>
    <xf numFmtId="164" fontId="0" fillId="0" borderId="1" xfId="0" applyNumberFormat="1" applyBorder="1"/>
    <xf numFmtId="164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8" fillId="0" borderId="0" xfId="0" applyFont="1"/>
    <xf numFmtId="164" fontId="1" fillId="0" borderId="1" xfId="0" applyNumberFormat="1" applyFont="1" applyBorder="1"/>
    <xf numFmtId="0" fontId="1" fillId="0" borderId="1" xfId="0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1" xfId="0" applyBorder="1"/>
    <xf numFmtId="0" fontId="0" fillId="0" borderId="3" xfId="0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0B93-0A73-4926-A797-209318E71FF3}">
  <dimension ref="A1:J104"/>
  <sheetViews>
    <sheetView tabSelected="1" workbookViewId="0">
      <selection activeCell="A2" sqref="A2:I2"/>
    </sheetView>
  </sheetViews>
  <sheetFormatPr defaultRowHeight="15" x14ac:dyDescent="0.25"/>
  <cols>
    <col min="4" max="4" width="9.85546875" customWidth="1"/>
    <col min="5" max="5" width="4.85546875" customWidth="1"/>
    <col min="7" max="7" width="4" customWidth="1"/>
    <col min="8" max="8" width="10.140625" bestFit="1" customWidth="1"/>
    <col min="10" max="10" width="10.140625" bestFit="1" customWidth="1"/>
  </cols>
  <sheetData>
    <row r="1" spans="1:9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4" t="s">
        <v>80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5" t="s">
        <v>79</v>
      </c>
      <c r="B3" s="15"/>
      <c r="C3" s="15"/>
      <c r="D3" s="15"/>
      <c r="E3" s="15"/>
      <c r="F3" s="15"/>
      <c r="G3" s="15"/>
      <c r="H3" s="15"/>
      <c r="I3" s="15"/>
    </row>
    <row r="5" spans="1:9" ht="15.75" x14ac:dyDescent="0.25">
      <c r="A5" s="16" t="s">
        <v>1</v>
      </c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5" t="s">
        <v>32</v>
      </c>
      <c r="B7" s="15"/>
      <c r="C7" s="15"/>
      <c r="D7" s="15"/>
      <c r="E7" s="1"/>
      <c r="F7" s="1"/>
      <c r="G7" s="1"/>
      <c r="H7" s="1"/>
      <c r="I7" s="1"/>
    </row>
    <row r="8" spans="1:9" x14ac:dyDescent="0.25">
      <c r="A8" s="10" t="s">
        <v>29</v>
      </c>
      <c r="B8" s="10"/>
      <c r="C8" s="10"/>
      <c r="D8" s="10"/>
      <c r="F8" s="11">
        <v>224675</v>
      </c>
      <c r="G8" s="11"/>
    </row>
    <row r="9" spans="1:9" x14ac:dyDescent="0.25">
      <c r="A9" s="10" t="s">
        <v>2</v>
      </c>
      <c r="B9" s="10"/>
      <c r="C9" s="10"/>
      <c r="D9" s="10"/>
      <c r="F9" s="11">
        <v>38134</v>
      </c>
      <c r="G9" s="11"/>
    </row>
    <row r="10" spans="1:9" x14ac:dyDescent="0.25">
      <c r="B10" s="25" t="s">
        <v>33</v>
      </c>
      <c r="C10" s="25"/>
      <c r="D10" s="25"/>
      <c r="F10" s="2"/>
      <c r="G10" s="2"/>
      <c r="H10" s="23">
        <f>SUM(F8+F9)</f>
        <v>262809</v>
      </c>
      <c r="I10" s="24"/>
    </row>
    <row r="11" spans="1:9" x14ac:dyDescent="0.25">
      <c r="F11" s="2"/>
      <c r="G11" s="2"/>
      <c r="H11" s="2"/>
    </row>
    <row r="12" spans="1:9" x14ac:dyDescent="0.25">
      <c r="A12" s="15" t="s">
        <v>34</v>
      </c>
      <c r="B12" s="18"/>
      <c r="C12" s="18"/>
      <c r="D12" s="18"/>
      <c r="F12" s="2"/>
      <c r="G12" s="2"/>
    </row>
    <row r="13" spans="1:9" x14ac:dyDescent="0.25">
      <c r="A13" s="10" t="s">
        <v>5</v>
      </c>
      <c r="B13" s="10"/>
      <c r="C13" s="10"/>
      <c r="D13" s="10"/>
      <c r="F13" s="11">
        <v>3100</v>
      </c>
      <c r="G13" s="11"/>
    </row>
    <row r="14" spans="1:9" x14ac:dyDescent="0.25">
      <c r="A14" s="10" t="s">
        <v>20</v>
      </c>
      <c r="B14" s="10"/>
      <c r="C14" s="10"/>
      <c r="D14" s="10"/>
      <c r="F14" s="11">
        <v>30000</v>
      </c>
      <c r="G14" s="11"/>
    </row>
    <row r="15" spans="1:9" x14ac:dyDescent="0.25">
      <c r="A15" s="10" t="s">
        <v>21</v>
      </c>
      <c r="B15" s="10"/>
      <c r="C15" s="10"/>
      <c r="D15" s="10"/>
      <c r="F15" s="11">
        <v>135246</v>
      </c>
      <c r="G15" s="11"/>
    </row>
    <row r="16" spans="1:9" x14ac:dyDescent="0.25">
      <c r="A16" s="10" t="s">
        <v>3</v>
      </c>
      <c r="B16" s="10"/>
      <c r="C16" s="10"/>
      <c r="D16" s="10"/>
      <c r="F16" s="11">
        <v>77500</v>
      </c>
      <c r="G16" s="11"/>
    </row>
    <row r="17" spans="1:9" x14ac:dyDescent="0.25">
      <c r="A17" s="10" t="s">
        <v>4</v>
      </c>
      <c r="B17" s="10"/>
      <c r="C17" s="10"/>
      <c r="D17" s="10"/>
      <c r="F17" s="11">
        <v>2500</v>
      </c>
      <c r="G17" s="11"/>
    </row>
    <row r="18" spans="1:9" x14ac:dyDescent="0.25">
      <c r="A18" s="10" t="s">
        <v>27</v>
      </c>
      <c r="B18" s="10"/>
      <c r="C18" s="10"/>
      <c r="D18" s="10"/>
      <c r="F18" s="11">
        <v>35000</v>
      </c>
      <c r="G18" s="11"/>
    </row>
    <row r="19" spans="1:9" x14ac:dyDescent="0.25">
      <c r="A19" s="10" t="s">
        <v>28</v>
      </c>
      <c r="B19" s="10"/>
      <c r="C19" s="10"/>
      <c r="D19" s="10"/>
      <c r="F19" s="11">
        <v>1400</v>
      </c>
      <c r="G19" s="11"/>
    </row>
    <row r="20" spans="1:9" x14ac:dyDescent="0.25">
      <c r="B20" s="26" t="s">
        <v>35</v>
      </c>
      <c r="C20" s="26"/>
      <c r="D20" s="26"/>
      <c r="H20" s="23">
        <f>SUM(F13+F14+F15+F16+F17+F18+F19)</f>
        <v>284746</v>
      </c>
      <c r="I20" s="24"/>
    </row>
    <row r="21" spans="1:9" x14ac:dyDescent="0.25">
      <c r="A21" s="21"/>
      <c r="B21" s="10"/>
      <c r="C21" s="10"/>
      <c r="D21" s="10"/>
      <c r="H21" s="12"/>
      <c r="I21" s="10"/>
    </row>
    <row r="22" spans="1:9" x14ac:dyDescent="0.25">
      <c r="A22" s="32" t="s">
        <v>67</v>
      </c>
      <c r="B22" s="19"/>
      <c r="C22" s="19"/>
      <c r="D22" s="19"/>
      <c r="E22" s="19"/>
      <c r="H22" s="23">
        <f>SUM(H10+H20)</f>
        <v>547555</v>
      </c>
      <c r="I22" s="23"/>
    </row>
    <row r="24" spans="1:9" ht="15.75" x14ac:dyDescent="0.25">
      <c r="A24" s="16" t="s">
        <v>11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s="1"/>
    </row>
    <row r="26" spans="1:9" x14ac:dyDescent="0.25">
      <c r="A26" s="9" t="s">
        <v>26</v>
      </c>
      <c r="B26" s="13"/>
      <c r="C26" s="13"/>
      <c r="D26" s="13"/>
    </row>
    <row r="27" spans="1:9" x14ac:dyDescent="0.25">
      <c r="A27" s="10" t="s">
        <v>23</v>
      </c>
      <c r="B27" s="10"/>
      <c r="C27" s="10"/>
      <c r="D27" s="10"/>
      <c r="F27" s="11">
        <v>55000</v>
      </c>
      <c r="G27" s="11"/>
    </row>
    <row r="28" spans="1:9" x14ac:dyDescent="0.25">
      <c r="A28" s="10" t="s">
        <v>22</v>
      </c>
      <c r="B28" s="10"/>
      <c r="C28" s="10"/>
      <c r="D28" s="10"/>
      <c r="F28" s="11">
        <v>12000</v>
      </c>
      <c r="G28" s="11"/>
    </row>
    <row r="29" spans="1:9" x14ac:dyDescent="0.25">
      <c r="C29" s="19" t="s">
        <v>42</v>
      </c>
      <c r="D29" s="19"/>
      <c r="F29" s="2"/>
      <c r="G29" s="2"/>
      <c r="H29" s="11">
        <f>+SUM(F27:G28)</f>
        <v>67000</v>
      </c>
      <c r="I29" s="27"/>
    </row>
    <row r="30" spans="1:9" x14ac:dyDescent="0.25">
      <c r="C30" s="3"/>
      <c r="D30" s="3"/>
      <c r="F30" s="2"/>
      <c r="G30" s="2"/>
      <c r="H30" s="2"/>
    </row>
    <row r="31" spans="1:9" x14ac:dyDescent="0.25">
      <c r="A31" s="9" t="s">
        <v>72</v>
      </c>
      <c r="B31" s="10"/>
      <c r="C31" s="10"/>
      <c r="D31" s="10"/>
      <c r="E31" s="5"/>
      <c r="F31" s="12"/>
      <c r="G31" s="12"/>
    </row>
    <row r="32" spans="1:9" x14ac:dyDescent="0.25">
      <c r="B32" s="10" t="s">
        <v>70</v>
      </c>
      <c r="C32" s="10"/>
      <c r="E32" s="5"/>
      <c r="F32" s="11">
        <v>57762</v>
      </c>
      <c r="G32" s="11"/>
      <c r="H32" s="12"/>
      <c r="I32" s="12"/>
    </row>
    <row r="33" spans="1:9" x14ac:dyDescent="0.25">
      <c r="B33" s="10" t="s">
        <v>71</v>
      </c>
      <c r="C33" s="10"/>
      <c r="E33" s="5"/>
      <c r="F33" s="11">
        <v>24780</v>
      </c>
      <c r="G33" s="11"/>
      <c r="H33" s="12"/>
      <c r="I33" s="12"/>
    </row>
    <row r="34" spans="1:9" x14ac:dyDescent="0.25">
      <c r="B34" s="10" t="s">
        <v>73</v>
      </c>
      <c r="C34" s="10"/>
      <c r="F34" s="7">
        <v>37614</v>
      </c>
      <c r="G34" s="8"/>
      <c r="H34" s="2"/>
      <c r="I34" s="2"/>
    </row>
    <row r="35" spans="1:9" x14ac:dyDescent="0.25">
      <c r="C35" s="19" t="s">
        <v>69</v>
      </c>
      <c r="D35" s="20"/>
      <c r="E35" s="5"/>
      <c r="H35" s="7">
        <f>SUM(F32+F33+F34)</f>
        <v>120156</v>
      </c>
      <c r="I35" s="28"/>
    </row>
    <row r="36" spans="1:9" x14ac:dyDescent="0.25">
      <c r="C36" s="3"/>
      <c r="D36" s="4"/>
      <c r="E36" s="5"/>
      <c r="H36" s="2"/>
    </row>
    <row r="37" spans="1:9" x14ac:dyDescent="0.25">
      <c r="A37" s="9" t="s">
        <v>16</v>
      </c>
      <c r="B37" s="9"/>
      <c r="C37" s="9"/>
      <c r="D37" s="9"/>
    </row>
    <row r="38" spans="1:9" x14ac:dyDescent="0.25">
      <c r="A38" s="10" t="s">
        <v>68</v>
      </c>
      <c r="B38" s="10"/>
      <c r="C38" s="10"/>
      <c r="D38" s="10"/>
      <c r="F38" s="11">
        <v>6000</v>
      </c>
      <c r="G38" s="11"/>
    </row>
    <row r="39" spans="1:9" x14ac:dyDescent="0.25">
      <c r="A39" s="10" t="s">
        <v>37</v>
      </c>
      <c r="B39" s="10"/>
      <c r="C39" s="10"/>
      <c r="D39" s="10"/>
      <c r="F39" s="11">
        <v>5000</v>
      </c>
      <c r="G39" s="11"/>
    </row>
    <row r="40" spans="1:9" x14ac:dyDescent="0.25">
      <c r="A40" s="10" t="s">
        <v>38</v>
      </c>
      <c r="B40" s="10"/>
      <c r="C40" s="10"/>
      <c r="F40" s="11">
        <v>5000</v>
      </c>
      <c r="G40" s="11"/>
    </row>
    <row r="41" spans="1:9" x14ac:dyDescent="0.25">
      <c r="A41" s="10" t="s">
        <v>40</v>
      </c>
      <c r="B41" s="10"/>
      <c r="C41" s="10"/>
      <c r="D41" s="10"/>
      <c r="F41" s="11">
        <v>6000</v>
      </c>
      <c r="G41" s="11"/>
    </row>
    <row r="42" spans="1:9" x14ac:dyDescent="0.25">
      <c r="A42" s="10" t="s">
        <v>39</v>
      </c>
      <c r="B42" s="10"/>
      <c r="C42" s="10"/>
      <c r="F42" s="11">
        <v>1100</v>
      </c>
      <c r="G42" s="11"/>
    </row>
    <row r="43" spans="1:9" x14ac:dyDescent="0.25">
      <c r="A43" s="10" t="s">
        <v>41</v>
      </c>
      <c r="B43" s="10"/>
      <c r="C43" s="10"/>
      <c r="D43" s="10"/>
      <c r="F43" s="11">
        <v>1500</v>
      </c>
      <c r="G43" s="11"/>
    </row>
    <row r="44" spans="1:9" x14ac:dyDescent="0.25">
      <c r="H44" s="11">
        <f>SUM(F38:G43)</f>
        <v>24600</v>
      </c>
      <c r="I44" s="11"/>
    </row>
    <row r="46" spans="1:9" x14ac:dyDescent="0.25">
      <c r="A46" s="9" t="s">
        <v>15</v>
      </c>
      <c r="B46" s="9"/>
      <c r="C46" s="9"/>
      <c r="D46" s="9"/>
    </row>
    <row r="47" spans="1:9" x14ac:dyDescent="0.25">
      <c r="A47" s="10" t="s">
        <v>6</v>
      </c>
      <c r="B47" s="10"/>
      <c r="C47" s="10"/>
      <c r="D47" s="10"/>
      <c r="F47" s="11">
        <v>7200</v>
      </c>
      <c r="G47" s="11"/>
    </row>
    <row r="48" spans="1:9" x14ac:dyDescent="0.25">
      <c r="A48" s="10" t="s">
        <v>7</v>
      </c>
      <c r="B48" s="10"/>
      <c r="C48" s="10"/>
      <c r="D48" s="10"/>
      <c r="F48" s="11">
        <v>1000</v>
      </c>
      <c r="G48" s="11"/>
    </row>
    <row r="49" spans="1:10" x14ac:dyDescent="0.25">
      <c r="A49" s="10" t="s">
        <v>8</v>
      </c>
      <c r="B49" s="10"/>
      <c r="C49" s="10"/>
      <c r="D49" s="10"/>
      <c r="F49" s="11">
        <v>10000</v>
      </c>
      <c r="G49" s="11"/>
    </row>
    <row r="50" spans="1:10" x14ac:dyDescent="0.25">
      <c r="A50" s="10" t="s">
        <v>9</v>
      </c>
      <c r="B50" s="10"/>
      <c r="C50" s="10"/>
      <c r="D50" s="10"/>
      <c r="F50" s="11">
        <v>9689</v>
      </c>
      <c r="G50" s="11"/>
      <c r="H50" s="6"/>
    </row>
    <row r="51" spans="1:10" x14ac:dyDescent="0.25">
      <c r="A51" s="10" t="s">
        <v>17</v>
      </c>
      <c r="B51" s="10"/>
      <c r="C51" s="10"/>
      <c r="D51" s="10"/>
      <c r="F51" s="11">
        <v>35000</v>
      </c>
      <c r="G51" s="11"/>
      <c r="J51" s="2"/>
    </row>
    <row r="52" spans="1:10" x14ac:dyDescent="0.25">
      <c r="A52" s="10" t="s">
        <v>30</v>
      </c>
      <c r="B52" s="10"/>
      <c r="C52" s="10"/>
      <c r="D52" s="10"/>
      <c r="F52" s="11">
        <v>10000</v>
      </c>
      <c r="G52" s="11"/>
      <c r="J52" s="2"/>
    </row>
    <row r="53" spans="1:10" x14ac:dyDescent="0.25">
      <c r="A53" s="10" t="s">
        <v>31</v>
      </c>
      <c r="B53" s="10"/>
      <c r="C53" s="10"/>
      <c r="D53" s="10"/>
      <c r="F53" s="11">
        <v>25000</v>
      </c>
      <c r="G53" s="11"/>
      <c r="J53" s="2"/>
    </row>
    <row r="54" spans="1:10" x14ac:dyDescent="0.25">
      <c r="A54" s="10" t="s">
        <v>36</v>
      </c>
      <c r="B54" s="10"/>
      <c r="C54" s="10"/>
      <c r="D54" s="10"/>
      <c r="F54" s="11">
        <v>50000</v>
      </c>
      <c r="G54" s="11"/>
      <c r="J54" s="2"/>
    </row>
    <row r="55" spans="1:10" x14ac:dyDescent="0.25">
      <c r="H55" s="11">
        <f>SUM(F47:G54)</f>
        <v>147889</v>
      </c>
      <c r="I55" s="27"/>
    </row>
    <row r="56" spans="1:10" x14ac:dyDescent="0.25">
      <c r="A56" s="9" t="s">
        <v>10</v>
      </c>
      <c r="B56" s="9"/>
      <c r="C56" s="9"/>
    </row>
    <row r="57" spans="1:10" x14ac:dyDescent="0.25">
      <c r="A57" s="10" t="s">
        <v>12</v>
      </c>
      <c r="B57" s="10"/>
      <c r="C57" s="10"/>
      <c r="F57" s="11">
        <v>12000</v>
      </c>
      <c r="G57" s="11"/>
      <c r="H57" s="6"/>
    </row>
    <row r="58" spans="1:10" x14ac:dyDescent="0.25">
      <c r="A58" s="10" t="s">
        <v>13</v>
      </c>
      <c r="B58" s="10"/>
      <c r="C58" s="10"/>
      <c r="F58" s="11">
        <v>3500</v>
      </c>
      <c r="G58" s="11"/>
      <c r="H58" s="6"/>
    </row>
    <row r="59" spans="1:10" x14ac:dyDescent="0.25">
      <c r="A59" s="10" t="s">
        <v>14</v>
      </c>
      <c r="B59" s="10"/>
      <c r="C59" s="10"/>
      <c r="F59" s="11">
        <v>13200</v>
      </c>
      <c r="G59" s="11"/>
      <c r="H59" s="6"/>
    </row>
    <row r="60" spans="1:10" x14ac:dyDescent="0.25">
      <c r="A60" s="10" t="s">
        <v>24</v>
      </c>
      <c r="B60" s="10"/>
      <c r="C60" s="10"/>
      <c r="D60" s="10"/>
      <c r="F60" s="11">
        <v>25000</v>
      </c>
      <c r="G60" s="11"/>
      <c r="H60" s="6"/>
    </row>
    <row r="61" spans="1:10" x14ac:dyDescent="0.25">
      <c r="A61" s="10" t="s">
        <v>43</v>
      </c>
      <c r="B61" s="10"/>
      <c r="C61" s="10"/>
      <c r="F61" s="11">
        <v>2500</v>
      </c>
      <c r="G61" s="11"/>
    </row>
    <row r="62" spans="1:10" x14ac:dyDescent="0.25">
      <c r="H62" s="11">
        <f>SUM(F57:G61)</f>
        <v>56200</v>
      </c>
      <c r="I62" s="27"/>
    </row>
    <row r="64" spans="1:10" x14ac:dyDescent="0.25">
      <c r="A64" s="9" t="s">
        <v>18</v>
      </c>
      <c r="B64" s="9"/>
      <c r="C64" s="9"/>
      <c r="D64" s="9"/>
    </row>
    <row r="65" spans="1:9" x14ac:dyDescent="0.25">
      <c r="A65" s="10" t="s">
        <v>19</v>
      </c>
      <c r="B65" s="10"/>
      <c r="C65" s="10"/>
      <c r="D65" s="10"/>
      <c r="F65" s="11">
        <v>5000</v>
      </c>
      <c r="G65" s="11"/>
    </row>
    <row r="66" spans="1:9" x14ac:dyDescent="0.25">
      <c r="A66" s="10" t="s">
        <v>25</v>
      </c>
      <c r="B66" s="10"/>
      <c r="C66" s="10"/>
      <c r="D66" s="10"/>
      <c r="F66" s="11">
        <v>5000</v>
      </c>
      <c r="G66" s="11"/>
    </row>
    <row r="67" spans="1:9" x14ac:dyDescent="0.25">
      <c r="H67" s="11">
        <f>SUM(F65:G66)</f>
        <v>10000</v>
      </c>
      <c r="I67" s="27"/>
    </row>
    <row r="68" spans="1:9" x14ac:dyDescent="0.25">
      <c r="A68" s="9" t="s">
        <v>44</v>
      </c>
      <c r="B68" s="22"/>
      <c r="C68" s="22"/>
      <c r="D68" s="22"/>
    </row>
    <row r="69" spans="1:9" x14ac:dyDescent="0.25">
      <c r="A69" s="10" t="s">
        <v>45</v>
      </c>
      <c r="B69" s="10"/>
      <c r="C69" s="10"/>
      <c r="F69" s="11">
        <v>600</v>
      </c>
      <c r="G69" s="11"/>
    </row>
    <row r="70" spans="1:9" x14ac:dyDescent="0.25">
      <c r="A70" s="10" t="s">
        <v>46</v>
      </c>
      <c r="B70" s="10"/>
      <c r="C70" s="10"/>
      <c r="F70" s="11">
        <v>420</v>
      </c>
      <c r="G70" s="11"/>
    </row>
    <row r="71" spans="1:9" x14ac:dyDescent="0.25">
      <c r="A71" s="10" t="s">
        <v>47</v>
      </c>
      <c r="B71" s="10"/>
      <c r="C71" s="10"/>
      <c r="F71" s="11">
        <v>5000</v>
      </c>
      <c r="G71" s="11"/>
    </row>
    <row r="72" spans="1:9" x14ac:dyDescent="0.25">
      <c r="A72" s="10" t="s">
        <v>48</v>
      </c>
      <c r="B72" s="10"/>
      <c r="C72" s="10"/>
      <c r="F72" s="11">
        <v>650</v>
      </c>
      <c r="G72" s="11"/>
    </row>
    <row r="73" spans="1:9" x14ac:dyDescent="0.25">
      <c r="A73" s="10" t="s">
        <v>49</v>
      </c>
      <c r="B73" s="10"/>
      <c r="C73" s="10"/>
      <c r="F73" s="11">
        <v>2000</v>
      </c>
      <c r="G73" s="11"/>
    </row>
    <row r="74" spans="1:9" x14ac:dyDescent="0.25">
      <c r="A74" s="10" t="s">
        <v>50</v>
      </c>
      <c r="B74" s="10"/>
      <c r="C74" s="10"/>
      <c r="F74" s="11">
        <v>0</v>
      </c>
      <c r="G74" s="11"/>
    </row>
    <row r="75" spans="1:9" x14ac:dyDescent="0.25">
      <c r="H75" s="11">
        <f>SUM(F69:G74)</f>
        <v>8670</v>
      </c>
      <c r="I75" s="27"/>
    </row>
    <row r="76" spans="1:9" x14ac:dyDescent="0.25">
      <c r="A76" s="9" t="s">
        <v>51</v>
      </c>
      <c r="B76" s="9"/>
      <c r="C76" s="9"/>
    </row>
    <row r="77" spans="1:9" x14ac:dyDescent="0.25">
      <c r="A77" s="10" t="s">
        <v>52</v>
      </c>
      <c r="B77" s="10"/>
      <c r="C77" s="10"/>
      <c r="F77" s="11">
        <v>3000</v>
      </c>
      <c r="G77" s="11"/>
    </row>
    <row r="78" spans="1:9" x14ac:dyDescent="0.25">
      <c r="A78" s="10" t="s">
        <v>53</v>
      </c>
      <c r="B78" s="10"/>
      <c r="C78" s="10"/>
      <c r="F78" s="11">
        <v>500</v>
      </c>
      <c r="G78" s="11"/>
    </row>
    <row r="79" spans="1:9" x14ac:dyDescent="0.25">
      <c r="A79" s="10" t="s">
        <v>54</v>
      </c>
      <c r="B79" s="10"/>
      <c r="C79" s="10"/>
      <c r="D79" s="10"/>
      <c r="F79" s="11">
        <v>1000</v>
      </c>
      <c r="G79" s="11"/>
    </row>
    <row r="80" spans="1:9" x14ac:dyDescent="0.25">
      <c r="A80" s="10" t="s">
        <v>55</v>
      </c>
      <c r="B80" s="10"/>
      <c r="C80" s="10"/>
      <c r="F80" s="11">
        <v>1500</v>
      </c>
      <c r="G80" s="11"/>
    </row>
    <row r="81" spans="1:9" x14ac:dyDescent="0.25">
      <c r="A81" s="10" t="s">
        <v>56</v>
      </c>
      <c r="B81" s="10"/>
      <c r="C81" s="10"/>
      <c r="D81" s="10"/>
      <c r="F81" s="11">
        <v>2500</v>
      </c>
      <c r="G81" s="11"/>
    </row>
    <row r="82" spans="1:9" x14ac:dyDescent="0.25">
      <c r="A82" s="10" t="s">
        <v>57</v>
      </c>
      <c r="B82" s="10"/>
      <c r="C82" s="10"/>
      <c r="D82" s="10"/>
      <c r="F82" s="11">
        <v>2500</v>
      </c>
      <c r="G82" s="11"/>
    </row>
    <row r="83" spans="1:9" x14ac:dyDescent="0.25">
      <c r="A83" s="10" t="s">
        <v>59</v>
      </c>
      <c r="B83" s="10"/>
      <c r="C83" s="10"/>
      <c r="D83" s="10"/>
      <c r="F83" s="11">
        <v>200</v>
      </c>
      <c r="G83" s="11"/>
    </row>
    <row r="84" spans="1:9" x14ac:dyDescent="0.25">
      <c r="A84" s="10"/>
      <c r="B84" s="10"/>
      <c r="C84" s="10"/>
      <c r="F84" s="10"/>
      <c r="G84" s="10"/>
      <c r="H84" s="11">
        <f>SUM(F77:G83)</f>
        <v>11200</v>
      </c>
      <c r="I84" s="27"/>
    </row>
    <row r="85" spans="1:9" x14ac:dyDescent="0.25">
      <c r="A85" s="9" t="s">
        <v>58</v>
      </c>
      <c r="B85" s="10"/>
      <c r="C85" s="10"/>
    </row>
    <row r="86" spans="1:9" x14ac:dyDescent="0.25">
      <c r="A86" s="10" t="s">
        <v>61</v>
      </c>
      <c r="B86" s="10"/>
      <c r="C86" s="10"/>
      <c r="D86" s="10"/>
      <c r="F86" s="11">
        <v>4000</v>
      </c>
      <c r="G86" s="11"/>
      <c r="H86" s="6"/>
    </row>
    <row r="87" spans="1:9" x14ac:dyDescent="0.25">
      <c r="A87" s="10" t="s">
        <v>62</v>
      </c>
      <c r="B87" s="10"/>
      <c r="C87" s="10"/>
      <c r="D87" s="10"/>
      <c r="F87" s="11">
        <v>1500</v>
      </c>
      <c r="G87" s="11"/>
      <c r="H87" s="6"/>
    </row>
    <row r="88" spans="1:9" x14ac:dyDescent="0.25">
      <c r="A88" s="10" t="s">
        <v>60</v>
      </c>
      <c r="B88" s="10"/>
      <c r="C88" s="10"/>
      <c r="D88" s="10"/>
      <c r="F88" s="11">
        <v>16000</v>
      </c>
      <c r="G88" s="11"/>
      <c r="H88" s="6"/>
    </row>
    <row r="89" spans="1:9" x14ac:dyDescent="0.25">
      <c r="A89" s="10"/>
      <c r="B89" s="10"/>
      <c r="C89" s="10"/>
      <c r="D89" s="10"/>
      <c r="F89" s="10"/>
      <c r="G89" s="10"/>
      <c r="H89" s="11">
        <f>SUM(F86:G88)</f>
        <v>21500</v>
      </c>
      <c r="I89" s="27"/>
    </row>
    <row r="90" spans="1:9" x14ac:dyDescent="0.25">
      <c r="A90" s="9" t="s">
        <v>63</v>
      </c>
      <c r="B90" s="9"/>
      <c r="C90" s="9"/>
      <c r="D90" s="9"/>
    </row>
    <row r="91" spans="1:9" x14ac:dyDescent="0.25">
      <c r="A91" s="10" t="s">
        <v>64</v>
      </c>
      <c r="B91" s="10"/>
      <c r="C91" s="10"/>
      <c r="D91" s="10"/>
      <c r="F91" s="11">
        <v>10000</v>
      </c>
      <c r="G91" s="11"/>
    </row>
    <row r="92" spans="1:9" x14ac:dyDescent="0.25">
      <c r="A92" s="10" t="s">
        <v>65</v>
      </c>
      <c r="B92" s="10"/>
      <c r="C92" s="10"/>
      <c r="D92" s="10"/>
      <c r="F92" s="11">
        <v>28000</v>
      </c>
      <c r="G92" s="11"/>
    </row>
    <row r="93" spans="1:9" x14ac:dyDescent="0.25">
      <c r="A93" s="10"/>
      <c r="B93" s="10"/>
      <c r="C93" s="10"/>
      <c r="D93" s="10"/>
      <c r="F93" s="10"/>
      <c r="G93" s="10"/>
      <c r="H93" s="11">
        <f>SUM(F91:G92)</f>
        <v>38000</v>
      </c>
      <c r="I93" s="27"/>
    </row>
    <row r="94" spans="1:9" x14ac:dyDescent="0.25">
      <c r="H94" s="2"/>
    </row>
    <row r="95" spans="1:9" x14ac:dyDescent="0.25">
      <c r="A95" s="9" t="s">
        <v>74</v>
      </c>
      <c r="B95" s="9"/>
      <c r="C95" s="9"/>
      <c r="D95" s="9"/>
      <c r="H95" s="2"/>
    </row>
    <row r="96" spans="1:9" x14ac:dyDescent="0.25">
      <c r="A96" s="10" t="s">
        <v>75</v>
      </c>
      <c r="B96" s="10"/>
      <c r="C96" s="10"/>
      <c r="D96" s="10"/>
      <c r="F96" s="11">
        <v>5000</v>
      </c>
      <c r="G96" s="11"/>
      <c r="H96" s="2"/>
    </row>
    <row r="97" spans="1:9" x14ac:dyDescent="0.25">
      <c r="A97" s="10" t="s">
        <v>76</v>
      </c>
      <c r="B97" s="10"/>
      <c r="C97" s="10"/>
      <c r="D97" s="10"/>
      <c r="F97" s="11">
        <v>13440</v>
      </c>
      <c r="G97" s="11"/>
      <c r="H97" s="2"/>
    </row>
    <row r="98" spans="1:9" x14ac:dyDescent="0.25">
      <c r="A98" s="10" t="s">
        <v>77</v>
      </c>
      <c r="B98" s="10"/>
      <c r="C98" s="10"/>
      <c r="D98" s="10"/>
      <c r="F98" s="11">
        <v>22400</v>
      </c>
      <c r="G98" s="11"/>
      <c r="H98" s="2"/>
    </row>
    <row r="99" spans="1:9" x14ac:dyDescent="0.25">
      <c r="A99" s="10" t="s">
        <v>78</v>
      </c>
      <c r="B99" s="10"/>
      <c r="C99" s="10"/>
      <c r="D99" s="10"/>
      <c r="F99" s="11">
        <v>1500</v>
      </c>
      <c r="G99" s="11"/>
      <c r="H99" s="2"/>
    </row>
    <row r="100" spans="1:9" x14ac:dyDescent="0.25">
      <c r="A100" s="10"/>
      <c r="B100" s="10"/>
      <c r="C100" s="10"/>
      <c r="D100" s="10"/>
      <c r="F100" s="2"/>
      <c r="G100" s="2"/>
      <c r="H100" s="7">
        <f>SUM(F96+F97+F98+F99)</f>
        <v>42340</v>
      </c>
      <c r="I100" s="8"/>
    </row>
    <row r="101" spans="1:9" x14ac:dyDescent="0.25">
      <c r="A101" s="10"/>
      <c r="B101" s="10"/>
      <c r="C101" s="10"/>
      <c r="D101" s="10"/>
      <c r="F101" s="10"/>
      <c r="G101" s="10"/>
    </row>
    <row r="102" spans="1:9" x14ac:dyDescent="0.25">
      <c r="A102" s="31" t="s">
        <v>66</v>
      </c>
      <c r="B102" s="31"/>
      <c r="C102" s="31"/>
      <c r="D102" s="31"/>
      <c r="H102" s="29">
        <f>SUM(H29+H35+H44+H55+H62+H67+H75+H84+H89+H93+H100)</f>
        <v>547555</v>
      </c>
      <c r="I102" s="30"/>
    </row>
    <row r="104" spans="1:9" x14ac:dyDescent="0.25">
      <c r="A104" s="10"/>
      <c r="B104" s="10"/>
      <c r="C104" s="10"/>
      <c r="F104" s="12"/>
      <c r="G104" s="12"/>
    </row>
  </sheetData>
  <mergeCells count="169">
    <mergeCell ref="H32:I32"/>
    <mergeCell ref="H33:I33"/>
    <mergeCell ref="F32:G32"/>
    <mergeCell ref="F33:G33"/>
    <mergeCell ref="H102:I102"/>
    <mergeCell ref="A102:D102"/>
    <mergeCell ref="A22:E22"/>
    <mergeCell ref="H93:I93"/>
    <mergeCell ref="H44:I44"/>
    <mergeCell ref="H55:I55"/>
    <mergeCell ref="H62:I62"/>
    <mergeCell ref="H67:I67"/>
    <mergeCell ref="H75:I75"/>
    <mergeCell ref="H84:I84"/>
    <mergeCell ref="H89:I89"/>
    <mergeCell ref="A92:D92"/>
    <mergeCell ref="F92:G92"/>
    <mergeCell ref="A93:D93"/>
    <mergeCell ref="F93:G93"/>
    <mergeCell ref="A101:D101"/>
    <mergeCell ref="F101:G101"/>
    <mergeCell ref="A89:D89"/>
    <mergeCell ref="A90:D90"/>
    <mergeCell ref="F89:G89"/>
    <mergeCell ref="A86:D86"/>
    <mergeCell ref="A91:D91"/>
    <mergeCell ref="F91:G91"/>
    <mergeCell ref="F86:G86"/>
    <mergeCell ref="F87:G87"/>
    <mergeCell ref="F88:G88"/>
    <mergeCell ref="A83:D83"/>
    <mergeCell ref="F83:G83"/>
    <mergeCell ref="A87:D87"/>
    <mergeCell ref="A88:D88"/>
    <mergeCell ref="A85:C85"/>
    <mergeCell ref="F82:G82"/>
    <mergeCell ref="F84:G84"/>
    <mergeCell ref="A79:D79"/>
    <mergeCell ref="A81:D81"/>
    <mergeCell ref="A82:D82"/>
    <mergeCell ref="F77:G77"/>
    <mergeCell ref="F78:G78"/>
    <mergeCell ref="F79:G79"/>
    <mergeCell ref="F80:G80"/>
    <mergeCell ref="F81:G81"/>
    <mergeCell ref="A84:C84"/>
    <mergeCell ref="A76:C76"/>
    <mergeCell ref="A77:C77"/>
    <mergeCell ref="A78:C78"/>
    <mergeCell ref="A80:C80"/>
    <mergeCell ref="A74:C74"/>
    <mergeCell ref="F69:G69"/>
    <mergeCell ref="F70:G70"/>
    <mergeCell ref="F71:G71"/>
    <mergeCell ref="F72:G72"/>
    <mergeCell ref="F73:G73"/>
    <mergeCell ref="F74:G74"/>
    <mergeCell ref="A69:C69"/>
    <mergeCell ref="A70:C70"/>
    <mergeCell ref="A71:C71"/>
    <mergeCell ref="A72:C72"/>
    <mergeCell ref="A73:C73"/>
    <mergeCell ref="F65:G65"/>
    <mergeCell ref="F66:G66"/>
    <mergeCell ref="A68:D68"/>
    <mergeCell ref="H10:I10"/>
    <mergeCell ref="B10:D10"/>
    <mergeCell ref="B20:D20"/>
    <mergeCell ref="H20:I20"/>
    <mergeCell ref="H22:I22"/>
    <mergeCell ref="F57:G57"/>
    <mergeCell ref="F58:G58"/>
    <mergeCell ref="F59:G59"/>
    <mergeCell ref="F60:G60"/>
    <mergeCell ref="H21:I21"/>
    <mergeCell ref="H29:I29"/>
    <mergeCell ref="F17:G17"/>
    <mergeCell ref="F18:G18"/>
    <mergeCell ref="F19:G19"/>
    <mergeCell ref="F27:G27"/>
    <mergeCell ref="F28:G28"/>
    <mergeCell ref="A64:D64"/>
    <mergeCell ref="A65:D65"/>
    <mergeCell ref="A66:D66"/>
    <mergeCell ref="A37:D37"/>
    <mergeCell ref="H35:I35"/>
    <mergeCell ref="A7:D7"/>
    <mergeCell ref="A12:D12"/>
    <mergeCell ref="A43:D43"/>
    <mergeCell ref="C29:D29"/>
    <mergeCell ref="C35:D35"/>
    <mergeCell ref="F52:G52"/>
    <mergeCell ref="F53:G53"/>
    <mergeCell ref="A53:D53"/>
    <mergeCell ref="A54:D54"/>
    <mergeCell ref="F54:G54"/>
    <mergeCell ref="F47:G47"/>
    <mergeCell ref="F48:G48"/>
    <mergeCell ref="F49:G49"/>
    <mergeCell ref="F50:G50"/>
    <mergeCell ref="F51:G51"/>
    <mergeCell ref="F41:G41"/>
    <mergeCell ref="F42:G42"/>
    <mergeCell ref="F43:G43"/>
    <mergeCell ref="A21:D21"/>
    <mergeCell ref="F31:G31"/>
    <mergeCell ref="F38:G38"/>
    <mergeCell ref="F39:G39"/>
    <mergeCell ref="F40:G40"/>
    <mergeCell ref="F15:G15"/>
    <mergeCell ref="F16:G16"/>
    <mergeCell ref="A42:C42"/>
    <mergeCell ref="A61:C61"/>
    <mergeCell ref="A39:D39"/>
    <mergeCell ref="A41:D41"/>
    <mergeCell ref="A52:D52"/>
    <mergeCell ref="A60:D60"/>
    <mergeCell ref="A51:D51"/>
    <mergeCell ref="A56:C56"/>
    <mergeCell ref="A57:C57"/>
    <mergeCell ref="A58:C58"/>
    <mergeCell ref="A59:C59"/>
    <mergeCell ref="A46:D46"/>
    <mergeCell ref="A47:D47"/>
    <mergeCell ref="A48:D48"/>
    <mergeCell ref="A49:D49"/>
    <mergeCell ref="A50:D50"/>
    <mergeCell ref="A40:C40"/>
    <mergeCell ref="A31:D31"/>
    <mergeCell ref="F61:G61"/>
    <mergeCell ref="B32:C32"/>
    <mergeCell ref="B33:C33"/>
    <mergeCell ref="B34:C34"/>
    <mergeCell ref="F34:G34"/>
    <mergeCell ref="A104:C104"/>
    <mergeCell ref="F104:G104"/>
    <mergeCell ref="A38:D38"/>
    <mergeCell ref="A26:D26"/>
    <mergeCell ref="A27:D27"/>
    <mergeCell ref="A28:D28"/>
    <mergeCell ref="A1:I1"/>
    <mergeCell ref="A2:I2"/>
    <mergeCell ref="A3:I3"/>
    <mergeCell ref="A5:I5"/>
    <mergeCell ref="A24:I24"/>
    <mergeCell ref="A8:D8"/>
    <mergeCell ref="A9:D9"/>
    <mergeCell ref="A13:D13"/>
    <mergeCell ref="A14:D14"/>
    <mergeCell ref="A15:D15"/>
    <mergeCell ref="A16:D16"/>
    <mergeCell ref="A17:D17"/>
    <mergeCell ref="A18:D18"/>
    <mergeCell ref="A19:D19"/>
    <mergeCell ref="F8:G8"/>
    <mergeCell ref="F9:G9"/>
    <mergeCell ref="F13:G13"/>
    <mergeCell ref="F14:G14"/>
    <mergeCell ref="H100:I100"/>
    <mergeCell ref="A95:D95"/>
    <mergeCell ref="A96:D96"/>
    <mergeCell ref="A97:D97"/>
    <mergeCell ref="A98:D98"/>
    <mergeCell ref="A99:D99"/>
    <mergeCell ref="F96:G96"/>
    <mergeCell ref="F97:G97"/>
    <mergeCell ref="F98:G98"/>
    <mergeCell ref="F99:G99"/>
    <mergeCell ref="A100:D10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 Fickett</dc:creator>
  <cp:lastModifiedBy>John Novak</cp:lastModifiedBy>
  <cp:lastPrinted>2024-06-04T21:19:13Z</cp:lastPrinted>
  <dcterms:created xsi:type="dcterms:W3CDTF">2024-05-28T18:15:08Z</dcterms:created>
  <dcterms:modified xsi:type="dcterms:W3CDTF">2024-07-02T18:18:38Z</dcterms:modified>
</cp:coreProperties>
</file>